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Controle de Pagamentos\CONVÊNIO CAU CREA PARCEIRAS\CONVENIO 1 e 3  SETOR\PORTAL DE TRANSPARÊNCIA\2024\08-AGO\"/>
    </mc:Choice>
  </mc:AlternateContent>
  <xr:revisionPtr revIDLastSave="0" documentId="13_ncr:1_{1AE299FA-682A-4BC8-8707-F69179A982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CEIRAS E CONVENIOS" sheetId="1" r:id="rId1"/>
  </sheets>
  <definedNames>
    <definedName name="_xlnm._FilterDatabase" localSheetId="0" hidden="1">'PARCEIRAS E CONVENIOS'!$B$8:$J$8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J33" i="1"/>
  <c r="J16" i="1"/>
  <c r="J10" i="1" l="1"/>
  <c r="J31" i="1" l="1"/>
  <c r="J23" i="1" l="1"/>
  <c r="J25" i="1" l="1"/>
  <c r="J22" i="1" l="1"/>
  <c r="J20" i="1" l="1"/>
  <c r="J30" i="1" l="1"/>
  <c r="I34" i="1" l="1"/>
  <c r="H36" i="1" l="1"/>
  <c r="H21" i="1"/>
  <c r="H22" i="1"/>
  <c r="G22" i="1" l="1"/>
  <c r="G21" i="1"/>
  <c r="E35" i="1" l="1"/>
  <c r="E34" i="1"/>
</calcChain>
</file>

<file path=xl/sharedStrings.xml><?xml version="1.0" encoding="utf-8"?>
<sst xmlns="http://schemas.openxmlformats.org/spreadsheetml/2006/main" count="72" uniqueCount="67">
  <si>
    <t>08.435.390.0001-34</t>
  </si>
  <si>
    <t>02.450.677/0001-57</t>
  </si>
  <si>
    <t>ASSOCIAÇÃO BRASILEIRA DE DEFESA DA MULHER - ASBRAD</t>
  </si>
  <si>
    <t>ASSOCIAÇÃO BENEFICENTE MENINA DOS OLHOS DE OURO</t>
  </si>
  <si>
    <t>02.722.761/0001-82</t>
  </si>
  <si>
    <t>65.057.341/0001-49</t>
  </si>
  <si>
    <t>CENTRO ESPÍRITA CAMINHO DE LUZ</t>
  </si>
  <si>
    <t>03.318.018/0001-24</t>
  </si>
  <si>
    <t>ASSOCIAÇÃO EDUCACIONAL TOLEDO, MANTENEDORA DAS FACULDADES INTEGRADAS " ANTÔNIO EUFRÁSIO DE TOLEDO" DE PRESIDENTE PRUDENTE</t>
  </si>
  <si>
    <t>38.883.732/0001-40</t>
  </si>
  <si>
    <t>UNIÃO DOS NÚCLEOS, ASSOCIAÇÕES E SOCIEDADES DE MORADORES DE HELIÓPOLIS E SÃO JOÃO CLÍMACO - UNAS</t>
  </si>
  <si>
    <t>56.561.889/0001-30</t>
  </si>
  <si>
    <t>CENTRO DE DEFESA DOS DIREITOS HUMANOS "PADRE EZEQUIEL RAMIN" - CEDECA BELÉM</t>
  </si>
  <si>
    <t>04.488.578/0001-90</t>
  </si>
  <si>
    <t>62.798.699/0001-34</t>
  </si>
  <si>
    <t>OBRAS SOCIAIS NOSSA SENHORA AQUIROPITA</t>
  </si>
  <si>
    <t>JANEIRO</t>
  </si>
  <si>
    <t>CNPJ</t>
  </si>
  <si>
    <t>ENTIDADES/FACULDADES</t>
  </si>
  <si>
    <t>Departamento de Orçamento e Finanças</t>
  </si>
  <si>
    <t>Coordenadoria Geral de Administração</t>
  </si>
  <si>
    <t>CASA DE ISABEL CENTRO DE APOIO À MULHER, À CRIANÇA E AO ADOLESCENTE, VÍTIMAS DE VIOLÊNCIA DOMÉSTICA E SITUAÇÃO DE RISCO - ITAQUAQUECETUBA</t>
  </si>
  <si>
    <t>FUNDAÇÃO "PROFESSOR DOUTOR MANOEL PEDRO PIMENTEL - FUNAP</t>
  </si>
  <si>
    <t>49.325.434/0001-50</t>
  </si>
  <si>
    <t>PREFEITURA MUNICIPAL DE TARUMÃ</t>
  </si>
  <si>
    <t>64.614.449/0001-22</t>
  </si>
  <si>
    <t>UNIVERSIDADE MUNICIPAL DE SÃO CAETANO DO SUL</t>
  </si>
  <si>
    <t>44.392.215/0001-70</t>
  </si>
  <si>
    <t>UNIVERSIDADE ESTADUAL PAULISTA " JULIO DE MESQUITA FILHO"</t>
  </si>
  <si>
    <t>48.031.918/0001-24</t>
  </si>
  <si>
    <t xml:space="preserve">DEMONSTRATIVO DE PAGAMENTO PARCERIAS e CONVÊNIOS </t>
  </si>
  <si>
    <t>ASSOCIAÇÃO EDUCACIONAL TOLEDO, MANTENEDORA DAS FACULDADES INTEGRADAS "ANTÔNIO EUFRÁSIO DE TOLEDO" DE PRESIDENTE PRUDENTE (PENITENCIÁRIA DE TUPI PAULISTA)</t>
  </si>
  <si>
    <t>12.768.640/0001-25</t>
  </si>
  <si>
    <t>CENTRO OSCAR ROMERO DE DEFESA DOS DIREITOS</t>
  </si>
  <si>
    <t xml:space="preserve">ONG DCM - DEFESA E CIDADANIA DA MULHER </t>
  </si>
  <si>
    <t>SOCIEDADE DE AMIGOS VILA CONSTANÇA</t>
  </si>
  <si>
    <t>01.636.581/0001-15</t>
  </si>
  <si>
    <t>CENTRO OSCAR ROMERO DE DEFESA DOS DIREITOS (NORTE OESTE)</t>
  </si>
  <si>
    <t>UNIVERSIDADE ESTADUAL PAULISTA " JULIO DE MESQUITA FILHO" (FRANCA)</t>
  </si>
  <si>
    <t>ORGANIZACAO EDUCACIONAL BARAO DE MAUA</t>
  </si>
  <si>
    <t>56.001.480/0022-94</t>
  </si>
  <si>
    <t>ASSOCIAÇÃO PRUDENTINA DE EDUCAÇÃO E CULTURA - APEC - MANTENEDORA DA UNOESTE</t>
  </si>
  <si>
    <t>IMESC - INSTITUTO DE MEDICINA SOCIAL E DE CRIMINOLOGIA DE SÃO PAULO</t>
  </si>
  <si>
    <t>43.054.154/0001-79</t>
  </si>
  <si>
    <t>44.860.740/0001-73</t>
  </si>
  <si>
    <t>CASA DE ISABEL CENTRO DE APOIO À MULHER, À CRIANÇA E AO ADOLESCENTE, VÍTIMAS DE VIOLÊNCIA DOMÉSTICA E SITUAÇÃO DE RISCO - ITAIM</t>
  </si>
  <si>
    <t>ASSOCIAÇÃO JUSTIÇA JOÃO MENDES - AJJM</t>
  </si>
  <si>
    <t>30.257.400/0001-48</t>
  </si>
  <si>
    <t>EXERCÍCIO DE 2024</t>
  </si>
  <si>
    <t>FEVEREIRO</t>
  </si>
  <si>
    <t>UNIVERSIDADE MUNICIPAL DE SÃO CAETANO DO SUL (CONTABEIS)</t>
  </si>
  <si>
    <t>MARÇO</t>
  </si>
  <si>
    <t>ABRIL</t>
  </si>
  <si>
    <t>MAIO</t>
  </si>
  <si>
    <t>JUNHO</t>
  </si>
  <si>
    <t>JULHO</t>
  </si>
  <si>
    <t>ASSOCIAÇÃO DE ENSINO DOM BOSCO DE MONTE APREZÍVEL</t>
  </si>
  <si>
    <t>45.145.034/0001-02</t>
  </si>
  <si>
    <t>ASSOCIAÇÃO DE ENSINO DE RIBEIRÃO PRETO - AERP</t>
  </si>
  <si>
    <t>55.983.670/0001-67</t>
  </si>
  <si>
    <t>INSTITUTO ELAS</t>
  </si>
  <si>
    <t>37.708.155/0001-97</t>
  </si>
  <si>
    <t>IGREJA EVANGÉLICA MISSIONÁRIA RESTAURANDO VIDAS</t>
  </si>
  <si>
    <t>32.419.691/0001-59</t>
  </si>
  <si>
    <t>COMUNIDADE SÓ POR HOJE</t>
  </si>
  <si>
    <t>00.734.543/0001-32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</si>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</sst>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3" fillId="0" borderId="0" xfId="1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1" fontId="6" fillId="0" borderId="0" xfId="1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43" fontId="10" fillId="2" borderId="1" xfId="1" applyFont="1" applyFill="1" applyBorder="1" applyAlignment="1">
      <alignment horizontal="center" vertical="center"/>
    </xf>
    <xf numFmtId="0" fontId="7" fillId="0" borderId="0" xfId="0" quotePrefix="1" applyFont="1" applyAlignment="1">
      <alignment horizontal="center"/>
    </xf>
    <xf numFmtId="0" fontId="0" fillId="2" borderId="0" xfId="0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0</xdr:rowOff>
    </xdr:from>
    <xdr:ext cx="2506756" cy="492773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2506756" cy="4927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O37"/>
  <sheetViews>
    <sheetView showGridLines="0" tabSelected="1" topLeftCell="A29" zoomScaleNormal="100" workbookViewId="0">
      <pane xSplit="3" topLeftCell="I1" activePane="topRight" state="frozen"/>
      <selection pane="topRight" activeCell="K9" sqref="K9:K35"/>
    </sheetView>
  </sheetViews>
  <sheetFormatPr defaultRowHeight="15" x14ac:dyDescent="0.25"/>
  <cols>
    <col min="1" max="1" width="18" style="15" bestFit="1" customWidth="1"/>
    <col min="2" max="2" width="68.28515625" style="2" customWidth="1"/>
    <col min="3" max="3" width="21" style="2" customWidth="1"/>
    <col min="4" max="11" width="18.85546875" style="1" customWidth="1"/>
  </cols>
  <sheetData>
    <row r="1" spans="1:11" ht="15.75" x14ac:dyDescent="0.25">
      <c r="D1" s="4" t="s">
        <v>20</v>
      </c>
      <c r="E1" s="4"/>
      <c r="F1" s="4"/>
      <c r="G1" s="4"/>
      <c r="H1" s="4"/>
      <c r="I1" s="4"/>
      <c r="J1" s="4"/>
      <c r="K1" s="4"/>
    </row>
    <row r="2" spans="1:11" ht="15.75" x14ac:dyDescent="0.25">
      <c r="D2" s="4" t="s">
        <v>19</v>
      </c>
      <c r="E2" s="4"/>
      <c r="F2" s="4"/>
      <c r="G2" s="4"/>
      <c r="H2" s="4"/>
      <c r="I2" s="4"/>
      <c r="J2" s="4"/>
      <c r="K2" s="4"/>
    </row>
    <row r="3" spans="1:11" ht="15.75" x14ac:dyDescent="0.25">
      <c r="D3" s="5"/>
      <c r="E3" s="5"/>
      <c r="F3" s="5"/>
      <c r="G3" s="5"/>
      <c r="H3" s="5"/>
      <c r="I3" s="5"/>
      <c r="J3" s="5"/>
      <c r="K3" s="5"/>
    </row>
    <row r="4" spans="1:11" ht="15.75" x14ac:dyDescent="0.25">
      <c r="D4" s="5"/>
      <c r="E4" s="5"/>
      <c r="F4" s="5"/>
      <c r="G4" s="5"/>
      <c r="H4" s="5"/>
      <c r="I4" s="5"/>
      <c r="J4" s="5"/>
      <c r="K4" s="5"/>
    </row>
    <row r="5" spans="1:11" s="2" customFormat="1" ht="17.100000000000001" customHeight="1" x14ac:dyDescent="0.3">
      <c r="A5" s="16"/>
      <c r="B5" s="18" t="s">
        <v>30</v>
      </c>
      <c r="C5" s="18"/>
      <c r="D5" s="18"/>
    </row>
    <row r="6" spans="1:11" s="2" customFormat="1" ht="17.100000000000001" customHeight="1" x14ac:dyDescent="0.3">
      <c r="A6" s="16"/>
      <c r="B6" s="18" t="s">
        <v>48</v>
      </c>
      <c r="C6" s="18"/>
      <c r="D6" s="18"/>
    </row>
    <row r="7" spans="1:11" ht="15.75" thickBot="1" x14ac:dyDescent="0.3"/>
    <row r="8" spans="1:11" ht="15.75" thickBot="1" x14ac:dyDescent="0.3">
      <c r="B8" s="8" t="s">
        <v>18</v>
      </c>
      <c r="C8" s="8" t="s">
        <v>17</v>
      </c>
      <c r="D8" s="9" t="s">
        <v>16</v>
      </c>
      <c r="E8" s="9" t="s">
        <v>49</v>
      </c>
      <c r="F8" s="9" t="s">
        <v>51</v>
      </c>
      <c r="G8" s="9" t="s">
        <v>52</v>
      </c>
      <c r="H8" s="9" t="s">
        <v>53</v>
      </c>
      <c r="I8" s="9" t="s">
        <v>54</v>
      </c>
      <c r="J8" s="9" t="s">
        <v>55</v>
      </c>
      <c r="K8" s="9" t="s">
        <v>66</v>
      </c>
    </row>
    <row r="9" spans="1:11" ht="60" customHeight="1" thickBot="1" x14ac:dyDescent="0.3">
      <c r="A9" s="14">
        <v>12768640000125</v>
      </c>
      <c r="B9" s="6" t="s">
        <v>3</v>
      </c>
      <c r="C9" s="10" t="s">
        <v>32</v>
      </c>
      <c r="D9" s="13">
        <v>34841.550000000003</v>
      </c>
      <c r="E9" s="13">
        <v>122233.99</v>
      </c>
      <c r="F9" s="13">
        <v>0</v>
      </c>
      <c r="G9" s="13">
        <v>0</v>
      </c>
      <c r="H9" s="13">
        <v>120490.88</v>
      </c>
      <c r="I9" s="13">
        <v>0</v>
      </c>
      <c r="J9" s="13">
        <v>0</v>
      </c>
      <c r="K9" s="13">
        <v>121477.04</v>
      </c>
    </row>
    <row r="10" spans="1:11" ht="60" customHeight="1" thickBot="1" x14ac:dyDescent="0.3">
      <c r="A10" s="14">
        <v>2450677000157</v>
      </c>
      <c r="B10" s="6" t="s">
        <v>2</v>
      </c>
      <c r="C10" s="10" t="s">
        <v>1</v>
      </c>
      <c r="D10" s="13">
        <v>23951.38</v>
      </c>
      <c r="E10" s="13">
        <v>23086.28</v>
      </c>
      <c r="F10" s="13">
        <v>23227.29</v>
      </c>
      <c r="G10" s="13">
        <v>23065.19</v>
      </c>
      <c r="H10" s="13">
        <v>23870.33</v>
      </c>
      <c r="I10" s="13">
        <v>0</v>
      </c>
      <c r="J10" s="13">
        <f>23800.77+23735.15</f>
        <v>47535.92</v>
      </c>
      <c r="K10" s="13">
        <v>23951.38</v>
      </c>
    </row>
    <row r="11" spans="1:11" ht="60" hidden="1" customHeight="1" thickBot="1" x14ac:dyDescent="0.3">
      <c r="A11" s="14">
        <v>45145034000102</v>
      </c>
      <c r="B11" s="6" t="s">
        <v>56</v>
      </c>
      <c r="C11" s="10" t="s">
        <v>57</v>
      </c>
      <c r="D11" s="13">
        <v>0</v>
      </c>
      <c r="E11" s="13">
        <v>0</v>
      </c>
      <c r="F11" s="13">
        <v>0</v>
      </c>
      <c r="G11" s="13">
        <v>0</v>
      </c>
      <c r="H11" s="13"/>
      <c r="I11" s="13"/>
      <c r="J11" s="13"/>
      <c r="K11" s="13"/>
    </row>
    <row r="12" spans="1:11" ht="60" customHeight="1" thickBot="1" x14ac:dyDescent="0.3">
      <c r="A12" s="14"/>
      <c r="B12" s="6" t="s">
        <v>58</v>
      </c>
      <c r="C12" s="10" t="s">
        <v>59</v>
      </c>
      <c r="D12" s="13">
        <v>0</v>
      </c>
      <c r="E12" s="13">
        <v>0</v>
      </c>
      <c r="F12" s="17">
        <v>0</v>
      </c>
      <c r="G12" s="13">
        <v>37649.18</v>
      </c>
      <c r="H12" s="13"/>
      <c r="I12" s="13">
        <v>0</v>
      </c>
      <c r="J12" s="13">
        <v>0</v>
      </c>
      <c r="K12" s="13">
        <v>112459.92</v>
      </c>
    </row>
    <row r="13" spans="1:11" ht="60" customHeight="1" thickBot="1" x14ac:dyDescent="0.3">
      <c r="A13" s="14">
        <v>3318018000124</v>
      </c>
      <c r="B13" s="11" t="s">
        <v>8</v>
      </c>
      <c r="C13" s="10" t="s">
        <v>7</v>
      </c>
      <c r="D13" s="13">
        <v>29511.93</v>
      </c>
      <c r="E13" s="13">
        <v>27512.16</v>
      </c>
      <c r="F13" s="13">
        <v>30765.54</v>
      </c>
      <c r="G13" s="13">
        <v>30817.07</v>
      </c>
      <c r="H13" s="13">
        <v>30871.200000000001</v>
      </c>
      <c r="I13" s="13">
        <v>30804.59</v>
      </c>
      <c r="J13" s="13">
        <v>30947.41</v>
      </c>
      <c r="K13" s="13">
        <v>30887.39</v>
      </c>
    </row>
    <row r="14" spans="1:11" ht="60" customHeight="1" thickBot="1" x14ac:dyDescent="0.3">
      <c r="A14" s="14">
        <v>3318018000124</v>
      </c>
      <c r="B14" s="11" t="s">
        <v>31</v>
      </c>
      <c r="C14" s="10" t="s">
        <v>7</v>
      </c>
      <c r="D14" s="13">
        <v>78882.95</v>
      </c>
      <c r="E14" s="13">
        <v>76832.14</v>
      </c>
      <c r="F14" s="13">
        <v>83484.539999999994</v>
      </c>
      <c r="G14" s="13">
        <v>83854.740000000005</v>
      </c>
      <c r="H14" s="13">
        <v>85426.41</v>
      </c>
      <c r="I14" s="13">
        <v>85289.61</v>
      </c>
      <c r="J14" s="13">
        <v>84583.83</v>
      </c>
      <c r="K14" s="13">
        <v>85096.84</v>
      </c>
    </row>
    <row r="15" spans="1:11" ht="60" customHeight="1" thickBot="1" x14ac:dyDescent="0.3">
      <c r="A15" s="14"/>
      <c r="B15" s="11" t="s">
        <v>46</v>
      </c>
      <c r="C15" s="10" t="s">
        <v>47</v>
      </c>
      <c r="D15" s="13">
        <v>4526.74</v>
      </c>
      <c r="E15" s="13">
        <v>4526.74</v>
      </c>
      <c r="F15" s="13">
        <v>0</v>
      </c>
      <c r="G15" s="13">
        <v>10662.56</v>
      </c>
      <c r="H15" s="13">
        <v>5331.28</v>
      </c>
      <c r="I15" s="13">
        <v>5331.28</v>
      </c>
      <c r="J15" s="13">
        <v>4958.09</v>
      </c>
      <c r="K15" s="13">
        <v>5704.47</v>
      </c>
    </row>
    <row r="16" spans="1:11" ht="60" customHeight="1" thickBot="1" x14ac:dyDescent="0.3">
      <c r="A16" s="14"/>
      <c r="B16" s="11" t="s">
        <v>41</v>
      </c>
      <c r="C16" s="10" t="s">
        <v>44</v>
      </c>
      <c r="D16" s="13">
        <v>3182.89</v>
      </c>
      <c r="E16" s="13">
        <v>3182.89</v>
      </c>
      <c r="F16" s="13">
        <v>0</v>
      </c>
      <c r="G16" s="13">
        <v>4278.68</v>
      </c>
      <c r="H16" s="13">
        <v>5082.4799999999996</v>
      </c>
      <c r="I16" s="13">
        <v>5455.68</v>
      </c>
      <c r="J16" s="13">
        <f>5331.28+5082.48+746.38</f>
        <v>11160.139999999998</v>
      </c>
      <c r="K16" s="13">
        <v>0</v>
      </c>
    </row>
    <row r="17" spans="1:15" ht="60" customHeight="1" thickBot="1" x14ac:dyDescent="0.3">
      <c r="A17" s="14"/>
      <c r="B17" s="11" t="s">
        <v>45</v>
      </c>
      <c r="C17" s="10" t="s">
        <v>13</v>
      </c>
      <c r="D17" s="13">
        <v>48728.03</v>
      </c>
      <c r="E17" s="13">
        <v>162091.18</v>
      </c>
      <c r="F17" s="13">
        <v>0</v>
      </c>
      <c r="G17" s="13">
        <v>0</v>
      </c>
      <c r="H17" s="13">
        <v>164216.93</v>
      </c>
      <c r="I17" s="13">
        <v>0</v>
      </c>
      <c r="J17" s="13">
        <v>0</v>
      </c>
      <c r="K17" s="13">
        <v>160855.85</v>
      </c>
    </row>
    <row r="18" spans="1:15" s="3" customFormat="1" ht="60" customHeight="1" thickBot="1" x14ac:dyDescent="0.3">
      <c r="A18" s="14">
        <v>4488578000190</v>
      </c>
      <c r="B18" s="6" t="s">
        <v>21</v>
      </c>
      <c r="C18" s="12" t="s">
        <v>13</v>
      </c>
      <c r="D18" s="13">
        <v>18364.47</v>
      </c>
      <c r="E18" s="13">
        <v>53066.25</v>
      </c>
      <c r="F18" s="13">
        <v>0</v>
      </c>
      <c r="G18" s="13">
        <v>0</v>
      </c>
      <c r="H18" s="13">
        <v>55093.38</v>
      </c>
      <c r="I18" s="13">
        <v>0</v>
      </c>
      <c r="J18" s="13">
        <v>0</v>
      </c>
      <c r="K18" s="13">
        <v>36728.94</v>
      </c>
    </row>
    <row r="19" spans="1:15" s="3" customFormat="1" ht="60" customHeight="1" thickBot="1" x14ac:dyDescent="0.3">
      <c r="A19" s="14">
        <v>56561889000130</v>
      </c>
      <c r="B19" s="6" t="s">
        <v>12</v>
      </c>
      <c r="C19" s="10" t="s">
        <v>11</v>
      </c>
      <c r="D19" s="13">
        <v>18144.03</v>
      </c>
      <c r="E19" s="13">
        <v>18144.03</v>
      </c>
      <c r="F19" s="13">
        <v>18144.03</v>
      </c>
      <c r="G19" s="13">
        <v>18144.03</v>
      </c>
      <c r="H19" s="13">
        <v>18144.03</v>
      </c>
      <c r="I19" s="13">
        <v>18144.03</v>
      </c>
      <c r="J19" s="13">
        <v>18144.03</v>
      </c>
      <c r="K19" s="13">
        <v>18144.03</v>
      </c>
      <c r="O19" s="19"/>
    </row>
    <row r="20" spans="1:15" s="3" customFormat="1" ht="60" customHeight="1" thickBot="1" x14ac:dyDescent="0.3">
      <c r="A20" s="14">
        <v>65057341000149</v>
      </c>
      <c r="B20" s="6" t="s">
        <v>6</v>
      </c>
      <c r="C20" s="10" t="s">
        <v>5</v>
      </c>
      <c r="D20" s="13">
        <v>18290.990000000002</v>
      </c>
      <c r="E20" s="13">
        <v>18263.96</v>
      </c>
      <c r="F20" s="13">
        <v>18290.990000000002</v>
      </c>
      <c r="G20" s="13">
        <v>18290.990000000002</v>
      </c>
      <c r="H20" s="13">
        <v>18290.990000000002</v>
      </c>
      <c r="I20" s="13">
        <v>0</v>
      </c>
      <c r="J20" s="13">
        <f>9145.49+9814.22+19628.46</f>
        <v>38588.17</v>
      </c>
      <c r="K20" s="13">
        <v>19628.46</v>
      </c>
    </row>
    <row r="21" spans="1:15" s="3" customFormat="1" ht="60" customHeight="1" thickBot="1" x14ac:dyDescent="0.3">
      <c r="A21" s="14">
        <v>2722761000182</v>
      </c>
      <c r="B21" s="6" t="s">
        <v>33</v>
      </c>
      <c r="C21" s="10" t="s">
        <v>4</v>
      </c>
      <c r="D21" s="13">
        <v>43895.46</v>
      </c>
      <c r="E21" s="13">
        <v>40032.550000000003</v>
      </c>
      <c r="F21" s="13">
        <v>40003.65</v>
      </c>
      <c r="G21" s="13">
        <f>42768.04+220.89+736.31</f>
        <v>43725.24</v>
      </c>
      <c r="H21" s="13">
        <f>44430.34</f>
        <v>44430.34</v>
      </c>
      <c r="I21" s="13">
        <v>44619.55</v>
      </c>
      <c r="J21" s="13">
        <v>42252.89</v>
      </c>
      <c r="K21" s="13">
        <v>43171.37</v>
      </c>
    </row>
    <row r="22" spans="1:15" s="3" customFormat="1" ht="60" customHeight="1" thickBot="1" x14ac:dyDescent="0.3">
      <c r="A22" s="14"/>
      <c r="B22" s="6" t="s">
        <v>37</v>
      </c>
      <c r="C22" s="10" t="s">
        <v>4</v>
      </c>
      <c r="D22" s="13">
        <v>21920.62</v>
      </c>
      <c r="E22" s="13">
        <v>26368.720000000001</v>
      </c>
      <c r="F22" s="13">
        <v>25988.65</v>
      </c>
      <c r="G22" s="13">
        <f>26278.72</f>
        <v>26278.720000000001</v>
      </c>
      <c r="H22" s="13">
        <f>202.91+202.91+26481.63+304.36</f>
        <v>27191.81</v>
      </c>
      <c r="I22" s="13">
        <v>0</v>
      </c>
      <c r="J22" s="13">
        <f>19783.81+26162.55</f>
        <v>45946.36</v>
      </c>
      <c r="K22" s="13">
        <v>25704.55</v>
      </c>
    </row>
    <row r="23" spans="1:15" s="3" customFormat="1" ht="60" customHeight="1" thickBot="1" x14ac:dyDescent="0.3">
      <c r="A23" s="14"/>
      <c r="B23" s="6" t="s">
        <v>64</v>
      </c>
      <c r="C23" s="10" t="s">
        <v>65</v>
      </c>
      <c r="D23" s="13"/>
      <c r="E23" s="13"/>
      <c r="F23" s="13"/>
      <c r="G23" s="13"/>
      <c r="H23" s="13"/>
      <c r="I23" s="13"/>
      <c r="J23" s="13">
        <f>19895.77+19896.48</f>
        <v>39792.25</v>
      </c>
      <c r="K23" s="13">
        <v>19896.48</v>
      </c>
    </row>
    <row r="24" spans="1:15" s="3" customFormat="1" ht="60" customHeight="1" thickBot="1" x14ac:dyDescent="0.3">
      <c r="A24" s="14">
        <v>49325434000150</v>
      </c>
      <c r="B24" s="6" t="s">
        <v>22</v>
      </c>
      <c r="C24" s="7" t="s">
        <v>23</v>
      </c>
      <c r="D24" s="13">
        <v>2084019.92</v>
      </c>
      <c r="E24" s="13">
        <v>2084019.92</v>
      </c>
      <c r="F24" s="13">
        <v>2084019.92</v>
      </c>
      <c r="G24" s="13">
        <v>2084019.92</v>
      </c>
      <c r="H24" s="13">
        <v>2084019.92</v>
      </c>
      <c r="I24" s="13">
        <v>2191179.38</v>
      </c>
      <c r="J24" s="13">
        <v>2191179.38</v>
      </c>
      <c r="K24" s="13">
        <v>2191179.38</v>
      </c>
    </row>
    <row r="25" spans="1:15" s="3" customFormat="1" ht="60" customHeight="1" thickBot="1" x14ac:dyDescent="0.3">
      <c r="A25" s="14"/>
      <c r="B25" s="6" t="s">
        <v>62</v>
      </c>
      <c r="C25" s="7" t="s">
        <v>63</v>
      </c>
      <c r="D25" s="13"/>
      <c r="E25" s="13"/>
      <c r="F25" s="13"/>
      <c r="G25" s="13"/>
      <c r="H25" s="13"/>
      <c r="I25" s="13"/>
      <c r="J25" s="13">
        <f>22291.08+715.77+23006.85</f>
        <v>46013.7</v>
      </c>
      <c r="K25" s="13">
        <v>46013.7</v>
      </c>
    </row>
    <row r="26" spans="1:15" s="3" customFormat="1" ht="60" customHeight="1" thickBot="1" x14ac:dyDescent="0.3">
      <c r="A26" s="14"/>
      <c r="B26" s="6" t="s">
        <v>42</v>
      </c>
      <c r="C26" s="7" t="s">
        <v>43</v>
      </c>
      <c r="D26" s="13">
        <v>0</v>
      </c>
      <c r="E26" s="13">
        <v>24222.15</v>
      </c>
      <c r="F26" s="13">
        <v>11898.6</v>
      </c>
      <c r="G26" s="13">
        <v>0</v>
      </c>
      <c r="H26" s="13">
        <v>11898.6</v>
      </c>
      <c r="I26" s="13">
        <v>11898.6</v>
      </c>
      <c r="J26" s="13">
        <v>8074.05</v>
      </c>
      <c r="K26" s="13">
        <v>23797.200000000001</v>
      </c>
    </row>
    <row r="27" spans="1:15" s="3" customFormat="1" ht="60" customHeight="1" thickBot="1" x14ac:dyDescent="0.3">
      <c r="A27" s="14"/>
      <c r="B27" s="6" t="s">
        <v>60</v>
      </c>
      <c r="C27" s="7" t="s">
        <v>61</v>
      </c>
      <c r="D27" s="13"/>
      <c r="E27" s="13"/>
      <c r="F27" s="13"/>
      <c r="G27" s="13"/>
      <c r="H27" s="13"/>
      <c r="I27" s="13"/>
      <c r="J27" s="13">
        <v>16726.650000000001</v>
      </c>
      <c r="K27" s="13">
        <v>42751.79</v>
      </c>
    </row>
    <row r="28" spans="1:15" s="3" customFormat="1" ht="60" customHeight="1" thickBot="1" x14ac:dyDescent="0.3">
      <c r="A28" s="14">
        <v>62798699000134</v>
      </c>
      <c r="B28" s="6" t="s">
        <v>15</v>
      </c>
      <c r="C28" s="10" t="s">
        <v>14</v>
      </c>
      <c r="D28" s="13">
        <v>103003.61</v>
      </c>
      <c r="E28" s="13">
        <v>300780.21000000002</v>
      </c>
      <c r="F28" s="13">
        <v>0</v>
      </c>
      <c r="G28" s="13">
        <v>0</v>
      </c>
      <c r="H28" s="13">
        <v>302357.64</v>
      </c>
      <c r="I28" s="13">
        <v>0</v>
      </c>
      <c r="J28" s="13">
        <v>0</v>
      </c>
      <c r="K28" s="13">
        <v>326603.62</v>
      </c>
    </row>
    <row r="29" spans="1:15" s="3" customFormat="1" ht="60" customHeight="1" thickBot="1" x14ac:dyDescent="0.3">
      <c r="A29" s="14">
        <v>8435390000134</v>
      </c>
      <c r="B29" s="6" t="s">
        <v>34</v>
      </c>
      <c r="C29" s="10" t="s">
        <v>0</v>
      </c>
      <c r="D29" s="13">
        <v>23006.85</v>
      </c>
      <c r="E29" s="13">
        <v>23006.85</v>
      </c>
      <c r="F29" s="13">
        <v>23006.85</v>
      </c>
      <c r="G29" s="13">
        <v>22817.79</v>
      </c>
      <c r="H29" s="13">
        <v>23195.91</v>
      </c>
      <c r="I29" s="13">
        <v>23006.85</v>
      </c>
      <c r="J29" s="13">
        <v>23006.85</v>
      </c>
      <c r="K29" s="13">
        <v>22817.19</v>
      </c>
    </row>
    <row r="30" spans="1:15" s="3" customFormat="1" ht="60" customHeight="1" thickBot="1" x14ac:dyDescent="0.3">
      <c r="A30" s="14"/>
      <c r="B30" s="6" t="s">
        <v>39</v>
      </c>
      <c r="C30" s="10" t="s">
        <v>40</v>
      </c>
      <c r="D30" s="13">
        <v>0</v>
      </c>
      <c r="E30" s="13">
        <v>5124.21</v>
      </c>
      <c r="F30" s="13">
        <v>5094.67</v>
      </c>
      <c r="G30" s="13">
        <v>4341.4399999999996</v>
      </c>
      <c r="H30" s="13">
        <v>3714.53</v>
      </c>
      <c r="I30" s="13">
        <v>0</v>
      </c>
      <c r="J30" s="13">
        <f>4844.8+5063.4+5183.35</f>
        <v>15091.550000000001</v>
      </c>
      <c r="K30" s="13">
        <v>0</v>
      </c>
    </row>
    <row r="31" spans="1:15" s="3" customFormat="1" ht="60" customHeight="1" thickBot="1" x14ac:dyDescent="0.3">
      <c r="A31" s="14">
        <v>64614449000122</v>
      </c>
      <c r="B31" s="7" t="s">
        <v>24</v>
      </c>
      <c r="C31" s="7" t="s">
        <v>25</v>
      </c>
      <c r="D31" s="13">
        <v>7132.78</v>
      </c>
      <c r="E31" s="13">
        <v>7132.78</v>
      </c>
      <c r="F31" s="13">
        <v>7132.78</v>
      </c>
      <c r="G31" s="13">
        <v>7132.78</v>
      </c>
      <c r="H31" s="13">
        <v>6403.02</v>
      </c>
      <c r="I31" s="13">
        <v>0</v>
      </c>
      <c r="J31" s="13">
        <f>6321.93+6321.93</f>
        <v>12643.86</v>
      </c>
      <c r="K31" s="13">
        <v>0</v>
      </c>
    </row>
    <row r="32" spans="1:15" s="3" customFormat="1" ht="60" customHeight="1" thickBot="1" x14ac:dyDescent="0.3">
      <c r="A32" s="14"/>
      <c r="B32" s="6" t="s">
        <v>35</v>
      </c>
      <c r="C32" s="7" t="s">
        <v>36</v>
      </c>
      <c r="D32" s="13">
        <v>19853.91</v>
      </c>
      <c r="E32" s="13">
        <v>19551.009999999998</v>
      </c>
      <c r="F32" s="13">
        <v>0</v>
      </c>
      <c r="G32" s="13">
        <v>19318.95</v>
      </c>
      <c r="H32" s="13">
        <v>19551.009999999998</v>
      </c>
      <c r="I32" s="13">
        <v>19551.009999999998</v>
      </c>
      <c r="J32" s="13">
        <v>18912.87</v>
      </c>
      <c r="K32" s="13">
        <v>18680.82</v>
      </c>
    </row>
    <row r="33" spans="1:11" s="3" customFormat="1" ht="60" customHeight="1" thickBot="1" x14ac:dyDescent="0.3">
      <c r="A33" s="14">
        <v>38883732000140</v>
      </c>
      <c r="B33" s="6" t="s">
        <v>10</v>
      </c>
      <c r="C33" s="10" t="s">
        <v>9</v>
      </c>
      <c r="D33" s="13">
        <v>23938.1</v>
      </c>
      <c r="E33" s="13">
        <v>23938.1</v>
      </c>
      <c r="F33" s="13">
        <v>23938.1</v>
      </c>
      <c r="G33" s="13">
        <v>24586.78</v>
      </c>
      <c r="H33" s="13">
        <v>24748.95</v>
      </c>
      <c r="I33" s="13">
        <v>0</v>
      </c>
      <c r="J33" s="13">
        <f>22317.54+22317.54</f>
        <v>44635.08</v>
      </c>
      <c r="K33" s="13">
        <v>24748.95</v>
      </c>
    </row>
    <row r="34" spans="1:11" s="3" customFormat="1" ht="60" customHeight="1" thickBot="1" x14ac:dyDescent="0.3">
      <c r="A34" s="14">
        <v>48031918000124</v>
      </c>
      <c r="B34" s="6" t="s">
        <v>28</v>
      </c>
      <c r="C34" s="7" t="s">
        <v>29</v>
      </c>
      <c r="D34" s="13">
        <v>0</v>
      </c>
      <c r="E34" s="13">
        <f>11640+20890</f>
        <v>32530</v>
      </c>
      <c r="F34" s="13">
        <v>16080</v>
      </c>
      <c r="G34" s="13">
        <v>13120</v>
      </c>
      <c r="H34" s="13">
        <v>18670</v>
      </c>
      <c r="I34" s="13">
        <f>32360+1110</f>
        <v>33470</v>
      </c>
      <c r="J34" s="13">
        <v>22370</v>
      </c>
      <c r="K34" s="13">
        <v>21630</v>
      </c>
    </row>
    <row r="35" spans="1:11" s="3" customFormat="1" ht="60" customHeight="1" thickBot="1" x14ac:dyDescent="0.3">
      <c r="A35" s="14"/>
      <c r="B35" s="6" t="s">
        <v>38</v>
      </c>
      <c r="C35" s="7" t="s">
        <v>29</v>
      </c>
      <c r="D35" s="13">
        <v>0</v>
      </c>
      <c r="E35" s="13">
        <f>5014.11+5063.34</f>
        <v>10077.450000000001</v>
      </c>
      <c r="F35" s="13">
        <v>5188.08</v>
      </c>
      <c r="G35" s="13">
        <v>5156.22</v>
      </c>
      <c r="H35" s="13">
        <v>4764.74</v>
      </c>
      <c r="I35" s="13">
        <v>5188.08</v>
      </c>
      <c r="J35" s="13">
        <v>0</v>
      </c>
      <c r="K35" s="13">
        <f>4749.24+4807.07</f>
        <v>9556.31</v>
      </c>
    </row>
    <row r="36" spans="1:11" s="3" customFormat="1" ht="60" customHeight="1" thickBot="1" x14ac:dyDescent="0.3">
      <c r="A36" s="14">
        <v>44392215000170</v>
      </c>
      <c r="B36" s="6" t="s">
        <v>26</v>
      </c>
      <c r="C36" s="7" t="s">
        <v>27</v>
      </c>
      <c r="D36" s="13">
        <v>0</v>
      </c>
      <c r="E36" s="13">
        <v>18183.560000000001</v>
      </c>
      <c r="F36" s="13">
        <v>17778.62</v>
      </c>
      <c r="G36" s="13">
        <v>0</v>
      </c>
      <c r="H36" s="13">
        <f>17868.68+18183.56</f>
        <v>36052.240000000005</v>
      </c>
      <c r="I36" s="13">
        <v>18183.560000000001</v>
      </c>
      <c r="J36" s="13">
        <v>0</v>
      </c>
      <c r="K36" s="13">
        <v>0</v>
      </c>
    </row>
    <row r="37" spans="1:11" s="3" customFormat="1" ht="60" customHeight="1" thickBot="1" x14ac:dyDescent="0.3">
      <c r="A37" s="14">
        <v>44392215000170</v>
      </c>
      <c r="B37" s="6" t="s">
        <v>50</v>
      </c>
      <c r="C37" s="7" t="s">
        <v>27</v>
      </c>
      <c r="D37" s="13">
        <v>0</v>
      </c>
      <c r="E37" s="13">
        <v>250</v>
      </c>
      <c r="F37" s="13">
        <v>250</v>
      </c>
      <c r="G37" s="13">
        <v>0</v>
      </c>
      <c r="H37" s="13">
        <v>500</v>
      </c>
      <c r="I37" s="13">
        <v>0</v>
      </c>
      <c r="J37" s="13">
        <v>250</v>
      </c>
      <c r="K37" s="13">
        <v>0</v>
      </c>
    </row>
  </sheetData>
  <autoFilter ref="B8:J8" xr:uid="{A01E0E4A-508C-46E3-99C2-C3AD8952229E}"/>
  <mergeCells count="2">
    <mergeCell ref="B5:D5"/>
    <mergeCell ref="B6:D6"/>
  </mergeCells>
  <printOptions horizontalCentered="1"/>
  <pageMargins left="3.937007874015748E-2" right="3.937007874015748E-2" top="0.35433070866141736" bottom="0.35433070866141736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PARCEIRAS E CONVENIOS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Rafael Cristovam Goncalves de Souza</cp:lastModifiedBy>
  <cp:lastPrinted>2022-11-07T18:18:34Z</cp:lastPrinted>
  <dcterms:created xsi:type="dcterms:W3CDTF">2021-12-03T11:45:38Z</dcterms:created>
  <dcterms:modified xsi:type="dcterms:W3CDTF">2024-09-02T18:24:53Z</dcterms:modified>
</cp:coreProperties>
</file>